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4865" windowHeight="101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'Foglio1'!$A$1:$F$48</definedName>
  </definedNames>
  <calcPr fullCalcOnLoad="1"/>
</workbook>
</file>

<file path=xl/sharedStrings.xml><?xml version="1.0" encoding="utf-8"?>
<sst xmlns="http://schemas.openxmlformats.org/spreadsheetml/2006/main" count="51" uniqueCount="38">
  <si>
    <t>CAPITOLI ENTRATA</t>
  </si>
  <si>
    <t>CAPITOLI SPESA</t>
  </si>
  <si>
    <t>Trasferimenti L.183/89 e L.267/98</t>
  </si>
  <si>
    <t>Fondo per spese dell'Ente per fini istituzionali</t>
  </si>
  <si>
    <t>Totale</t>
  </si>
  <si>
    <t>Importo</t>
  </si>
  <si>
    <t>Utilizzo dei fondi trasferiti dalle regioni per interventi d'istituto dell'ente</t>
  </si>
  <si>
    <t>economie</t>
  </si>
  <si>
    <t>Trasferimenti da Stato residui 31/12/2002 DPCM 27/12/2002</t>
  </si>
  <si>
    <t>Pagamenti con fondi stato per attività già impegnate ex Magispo</t>
  </si>
  <si>
    <t>Trasferimenti da regione E/R per interventi in avvalimento</t>
  </si>
  <si>
    <t>Trasferimenti da regione LOMBARDIA per interventi in avvalimento</t>
  </si>
  <si>
    <t>TOTALE TRASFERIMENTI</t>
  </si>
  <si>
    <t>Pagamenti di opere difesa suolo con fondi Stato finanziati con L. 183/89 e    L. 267/98</t>
  </si>
  <si>
    <t>AVANZO DI AMMINISTRAZIONE AL LORDO DEI FONDI VINCOLATI</t>
  </si>
  <si>
    <t>AVANZO DI AMMINISTRAZIONE NETTO</t>
  </si>
  <si>
    <t>TOTALE</t>
  </si>
  <si>
    <t>TRASFERIMENTO RESIDUI DI STANZIAMENTO ART. 7 L.35/95 ANNUALITA' 99/200</t>
  </si>
  <si>
    <t>ASSEGNAZIONI PROVENIENTI DA E/R</t>
  </si>
  <si>
    <t>ASSEGNAZIONI PROVENIENTI DA LOMBARDIA</t>
  </si>
  <si>
    <t>ASSEGNAZIONI PROVENIENTI DA PIEMONTE</t>
  </si>
  <si>
    <t>ASSEGNAZIONI PROVENIENTI DA  VENETO</t>
  </si>
  <si>
    <t>Impegni 2004</t>
  </si>
  <si>
    <t>Spese per interventi in avvalimento effettuati per conto delle Regionie impegni</t>
  </si>
  <si>
    <t>ECONOMIE 2003</t>
  </si>
  <si>
    <t xml:space="preserve">LAVORI CON RESIDUI PS 45, COMPRESI IMPEGNI </t>
  </si>
  <si>
    <t>ECONOMIE</t>
  </si>
  <si>
    <t>SPESE X INTERVENTI FINANZIATI RESIDUI LETT. F</t>
  </si>
  <si>
    <t>RISORSE DA STATO EX TAB. C1</t>
  </si>
  <si>
    <t>MANUTENZIONI ORDINARIE E STRAORD. EX TAB. C1</t>
  </si>
  <si>
    <t>PRONTO INTERVENTO</t>
  </si>
  <si>
    <t>ACCERTATE</t>
  </si>
  <si>
    <t>TRASFERIMENTI DA STATO RESIDUI LETT. F</t>
  </si>
  <si>
    <t xml:space="preserve">ECONOMIE 2003 </t>
  </si>
  <si>
    <t>DETRAZIONE RESIDUI LETT. F)</t>
  </si>
  <si>
    <t xml:space="preserve">TOTALE ECONOMIE 2004 </t>
  </si>
  <si>
    <t xml:space="preserve">TOTALE </t>
  </si>
  <si>
    <t xml:space="preserve">ECONOMIE 2003 PS 45 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</si>
</sst>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171" fontId="5" fillId="0" borderId="1" xfId="18" applyNumberFormat="1" applyFont="1" applyFill="1" applyBorder="1" applyAlignment="1">
      <alignment/>
    </xf>
    <xf numFmtId="171" fontId="5" fillId="0" borderId="0" xfId="18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right" wrapText="1" indent="2"/>
    </xf>
    <xf numFmtId="171" fontId="4" fillId="0" borderId="0" xfId="18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171" fontId="5" fillId="0" borderId="0" xfId="18" applyNumberFormat="1" applyFont="1" applyAlignment="1">
      <alignment/>
    </xf>
    <xf numFmtId="0" fontId="6" fillId="0" borderId="0" xfId="0" applyFont="1" applyAlignment="1">
      <alignment horizontal="right" wrapText="1" indent="2"/>
    </xf>
    <xf numFmtId="171" fontId="4" fillId="0" borderId="0" xfId="18" applyNumberFormat="1" applyFont="1" applyBorder="1" applyAlignment="1">
      <alignment/>
    </xf>
    <xf numFmtId="0" fontId="6" fillId="0" borderId="0" xfId="0" applyFont="1" applyAlignment="1">
      <alignment horizontal="right" wrapText="1"/>
    </xf>
    <xf numFmtId="4" fontId="4" fillId="0" borderId="0" xfId="18" applyNumberFormat="1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171" fontId="4" fillId="0" borderId="1" xfId="18" applyNumberFormat="1" applyFont="1" applyFill="1" applyBorder="1" applyAlignment="1">
      <alignment/>
    </xf>
    <xf numFmtId="171" fontId="4" fillId="0" borderId="0" xfId="18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71" fontId="4" fillId="0" borderId="4" xfId="18" applyNumberFormat="1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171" fontId="4" fillId="0" borderId="6" xfId="18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1" fontId="6" fillId="0" borderId="0" xfId="18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71" fontId="5" fillId="0" borderId="7" xfId="18" applyNumberFormat="1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171" fontId="5" fillId="0" borderId="1" xfId="18" applyNumberFormat="1" applyFont="1" applyFill="1" applyBorder="1" applyAlignment="1">
      <alignment horizontal="right"/>
    </xf>
    <xf numFmtId="171" fontId="5" fillId="0" borderId="0" xfId="18" applyNumberFormat="1" applyFont="1" applyAlignment="1">
      <alignment horizontal="right"/>
    </xf>
    <xf numFmtId="43" fontId="5" fillId="0" borderId="0" xfId="0" applyNumberFormat="1" applyFont="1" applyAlignment="1">
      <alignment/>
    </xf>
    <xf numFmtId="4" fontId="5" fillId="0" borderId="1" xfId="18" applyNumberFormat="1" applyFont="1" applyBorder="1" applyAlignment="1">
      <alignment/>
    </xf>
    <xf numFmtId="0" fontId="5" fillId="0" borderId="0" xfId="0" applyFont="1" applyAlignment="1">
      <alignment wrapText="1"/>
    </xf>
    <xf numFmtId="171" fontId="4" fillId="0" borderId="0" xfId="18" applyNumberFormat="1" applyFont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Fill="1" applyBorder="1" applyAlignment="1">
      <alignment wrapText="1"/>
    </xf>
    <xf numFmtId="171" fontId="4" fillId="0" borderId="9" xfId="18" applyNumberFormat="1" applyFont="1" applyFill="1" applyBorder="1" applyAlignment="1">
      <alignment/>
    </xf>
    <xf numFmtId="0" fontId="6" fillId="0" borderId="0" xfId="0" applyFont="1" applyBorder="1" applyAlignment="1">
      <alignment horizontal="right" wrapText="1" indent="2"/>
    </xf>
    <xf numFmtId="171" fontId="5" fillId="0" borderId="0" xfId="18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171" fontId="3" fillId="0" borderId="0" xfId="18" applyNumberFormat="1" applyFont="1" applyAlignment="1">
      <alignment/>
    </xf>
    <xf numFmtId="171" fontId="8" fillId="0" borderId="0" xfId="18" applyNumberFormat="1" applyFont="1" applyAlignment="1">
      <alignment/>
    </xf>
    <xf numFmtId="0" fontId="3" fillId="0" borderId="0" xfId="0" applyFont="1" applyAlignment="1">
      <alignment/>
    </xf>
    <xf numFmtId="0" fontId="7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right" wrapText="1"/>
    </xf>
    <xf numFmtId="171" fontId="4" fillId="0" borderId="10" xfId="18" applyNumberFormat="1" applyFont="1" applyFill="1" applyBorder="1" applyAlignment="1">
      <alignment/>
    </xf>
    <xf numFmtId="0" fontId="4" fillId="0" borderId="0" xfId="0" applyFont="1" applyAlignment="1">
      <alignment horizontal="left" wrapText="1" indent="2"/>
    </xf>
    <xf numFmtId="0" fontId="7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71" fontId="5" fillId="0" borderId="6" xfId="18" applyNumberFormat="1" applyFont="1" applyFill="1" applyBorder="1" applyAlignment="1">
      <alignment/>
    </xf>
    <xf numFmtId="171" fontId="4" fillId="0" borderId="7" xfId="18" applyNumberFormat="1" applyFont="1" applyFill="1" applyBorder="1" applyAlignment="1">
      <alignment/>
    </xf>
    <xf numFmtId="0" fontId="4" fillId="0" borderId="8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171" fontId="5" fillId="0" borderId="1" xfId="18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 indent="2"/>
    </xf>
    <xf numFmtId="171" fontId="5" fillId="0" borderId="11" xfId="18" applyNumberFormat="1" applyFont="1" applyBorder="1" applyAlignment="1">
      <alignment/>
    </xf>
    <xf numFmtId="0" fontId="5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71" fontId="5" fillId="0" borderId="11" xfId="18" applyNumberFormat="1" applyFont="1" applyFill="1" applyBorder="1" applyAlignment="1">
      <alignment/>
    </xf>
    <xf numFmtId="171" fontId="5" fillId="0" borderId="3" xfId="18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171" fontId="5" fillId="0" borderId="3" xfId="18" applyNumberFormat="1" applyFont="1" applyBorder="1" applyAlignment="1">
      <alignment horizontal="center"/>
    </xf>
    <xf numFmtId="171" fontId="5" fillId="0" borderId="4" xfId="18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wrapText="1" indent="13"/>
    </xf>
    <xf numFmtId="171" fontId="7" fillId="0" borderId="1" xfId="18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 wrapText="1" indent="2"/>
    </xf>
    <xf numFmtId="171" fontId="4" fillId="0" borderId="3" xfId="18" applyNumberFormat="1" applyFont="1" applyFill="1" applyBorder="1" applyAlignment="1">
      <alignment/>
    </xf>
    <xf numFmtId="171" fontId="5" fillId="0" borderId="4" xfId="18" applyNumberFormat="1" applyFont="1" applyFill="1" applyBorder="1" applyAlignment="1">
      <alignment/>
    </xf>
    <xf numFmtId="43" fontId="4" fillId="0" borderId="11" xfId="0" applyNumberFormat="1" applyFont="1" applyFill="1" applyBorder="1" applyAlignment="1">
      <alignment/>
    </xf>
    <xf numFmtId="171" fontId="4" fillId="0" borderId="11" xfId="18" applyNumberFormat="1" applyFont="1" applyFill="1" applyBorder="1" applyAlignment="1">
      <alignment/>
    </xf>
    <xf numFmtId="171" fontId="6" fillId="0" borderId="1" xfId="18" applyNumberFormat="1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88" zoomScaleNormal="88" workbookViewId="0" topLeftCell="A1">
      <selection activeCell="F12" sqref="F12"/>
    </sheetView>
  </sheetViews>
  <sheetFormatPr defaultColWidth="9.140625" defaultRowHeight="12.75"/>
  <cols>
    <col min="1" max="1" width="7.7109375" style="9" customWidth="1"/>
    <col min="2" max="2" width="36.7109375" style="10" customWidth="1"/>
    <col min="3" max="3" width="16.8515625" style="11" customWidth="1"/>
    <col min="4" max="4" width="7.28125" style="9" customWidth="1"/>
    <col min="5" max="5" width="48.8515625" style="38" customWidth="1"/>
    <col min="6" max="6" width="17.421875" style="11" customWidth="1"/>
    <col min="7" max="16384" width="9.140625" style="1" customWidth="1"/>
  </cols>
  <sheetData>
    <row r="1" spans="1:6" ht="17.25" customHeight="1">
      <c r="A1" s="87" t="s">
        <v>0</v>
      </c>
      <c r="B1" s="88"/>
      <c r="C1" s="77" t="s">
        <v>5</v>
      </c>
      <c r="D1" s="88" t="s">
        <v>1</v>
      </c>
      <c r="E1" s="88"/>
      <c r="F1" s="78" t="s">
        <v>5</v>
      </c>
    </row>
    <row r="2" spans="1:6" ht="33" customHeight="1">
      <c r="A2" s="23">
        <v>20105</v>
      </c>
      <c r="B2" s="46" t="s">
        <v>18</v>
      </c>
      <c r="C2" s="5">
        <v>1291142.25</v>
      </c>
      <c r="D2" s="25">
        <v>20150</v>
      </c>
      <c r="E2" s="56" t="s">
        <v>6</v>
      </c>
      <c r="F2" s="30">
        <v>9503429.85</v>
      </c>
    </row>
    <row r="3" spans="1:6" ht="26.25">
      <c r="A3" s="23">
        <v>20110</v>
      </c>
      <c r="B3" s="46" t="s">
        <v>19</v>
      </c>
      <c r="C3" s="5">
        <v>1965209.72</v>
      </c>
      <c r="D3" s="25"/>
      <c r="E3" s="56" t="s">
        <v>22</v>
      </c>
      <c r="F3" s="30">
        <v>6849190.95</v>
      </c>
    </row>
    <row r="4" spans="1:6" ht="27" customHeight="1">
      <c r="A4" s="23">
        <v>20115</v>
      </c>
      <c r="B4" s="46" t="s">
        <v>20</v>
      </c>
      <c r="C4" s="5">
        <v>6140800</v>
      </c>
      <c r="D4" s="25">
        <v>10940</v>
      </c>
      <c r="E4" s="56" t="s">
        <v>3</v>
      </c>
      <c r="F4" s="30">
        <v>1129300</v>
      </c>
    </row>
    <row r="5" spans="1:6" ht="26.25">
      <c r="A5" s="23">
        <v>20120</v>
      </c>
      <c r="B5" s="46" t="s">
        <v>21</v>
      </c>
      <c r="C5" s="5">
        <v>1896357.45</v>
      </c>
      <c r="D5" s="25"/>
      <c r="E5" s="7" t="s">
        <v>16</v>
      </c>
      <c r="F5" s="30">
        <f>SUM(F2:F4)</f>
        <v>17481920.8</v>
      </c>
    </row>
    <row r="6" spans="1:6" ht="16.5" customHeight="1">
      <c r="A6" s="31"/>
      <c r="B6" s="79" t="s">
        <v>16</v>
      </c>
      <c r="C6" s="80">
        <f>SUM(C2:C5)</f>
        <v>11293509.419999998</v>
      </c>
      <c r="D6" s="33"/>
      <c r="E6" s="81" t="s">
        <v>7</v>
      </c>
      <c r="F6" s="85">
        <f>C6-F5</f>
        <v>-6188411.380000003</v>
      </c>
    </row>
    <row r="7" spans="1:6" ht="16.5" customHeight="1">
      <c r="A7" s="2"/>
      <c r="B7" s="6"/>
      <c r="C7" s="8"/>
      <c r="D7" s="2"/>
      <c r="E7" s="7"/>
      <c r="F7" s="8"/>
    </row>
    <row r="8" spans="1:6" ht="16.5" customHeight="1">
      <c r="A8" s="2"/>
      <c r="C8" s="28"/>
      <c r="D8" s="2"/>
      <c r="E8" s="7"/>
      <c r="F8" s="8"/>
    </row>
    <row r="9" spans="5:6" ht="15" customHeight="1">
      <c r="E9" s="12"/>
      <c r="F9" s="13"/>
    </row>
    <row r="10" spans="1:6" ht="31.5" customHeight="1">
      <c r="A10" s="20">
        <v>20125</v>
      </c>
      <c r="B10" s="53" t="s">
        <v>10</v>
      </c>
      <c r="C10" s="74">
        <v>3766395.03</v>
      </c>
      <c r="D10" s="21">
        <v>20140</v>
      </c>
      <c r="E10" s="75" t="s">
        <v>23</v>
      </c>
      <c r="F10" s="22">
        <v>7619794.51</v>
      </c>
    </row>
    <row r="11" spans="1:6" ht="29.25" customHeight="1">
      <c r="A11" s="23">
        <v>20130</v>
      </c>
      <c r="B11" s="46" t="s">
        <v>11</v>
      </c>
      <c r="C11" s="5">
        <v>3392598.62</v>
      </c>
      <c r="D11" s="25"/>
      <c r="E11" s="7"/>
      <c r="F11" s="30"/>
    </row>
    <row r="12" spans="1:6" ht="15" customHeight="1">
      <c r="A12" s="31"/>
      <c r="B12" s="32"/>
      <c r="C12" s="86">
        <f>SUM(C10:C11)</f>
        <v>7158993.65</v>
      </c>
      <c r="D12" s="33"/>
      <c r="E12" s="76" t="s">
        <v>7</v>
      </c>
      <c r="F12" s="85">
        <f>C12-F10</f>
        <v>-460800.8599999994</v>
      </c>
    </row>
    <row r="13" spans="3:6" ht="20.25" customHeight="1">
      <c r="C13" s="8"/>
      <c r="E13" s="14"/>
      <c r="F13" s="13"/>
    </row>
    <row r="14" spans="1:6" ht="27" customHeight="1">
      <c r="A14" s="2">
        <v>20160</v>
      </c>
      <c r="B14" s="54" t="s">
        <v>32</v>
      </c>
      <c r="C14" s="15">
        <v>0</v>
      </c>
      <c r="D14" s="2">
        <v>20160</v>
      </c>
      <c r="E14" s="16" t="s">
        <v>27</v>
      </c>
      <c r="F14" s="17">
        <v>30000000</v>
      </c>
    </row>
    <row r="15" spans="1:6" ht="15" customHeight="1">
      <c r="A15" s="2">
        <v>20160</v>
      </c>
      <c r="B15" s="54" t="s">
        <v>24</v>
      </c>
      <c r="C15" s="18">
        <v>35793117.8</v>
      </c>
      <c r="D15" s="2"/>
      <c r="E15" s="19" t="s">
        <v>7</v>
      </c>
      <c r="F15" s="8">
        <f>C15-F14</f>
        <v>5793117.799999997</v>
      </c>
    </row>
    <row r="16" spans="1:6" ht="15" customHeight="1">
      <c r="A16" s="2"/>
      <c r="B16" s="3"/>
      <c r="C16" s="8"/>
      <c r="D16" s="2"/>
      <c r="E16" s="19"/>
      <c r="F16" s="8"/>
    </row>
    <row r="17" spans="3:6" ht="18" customHeight="1">
      <c r="C17" s="13"/>
      <c r="E17" s="14"/>
      <c r="F17" s="13"/>
    </row>
    <row r="18" spans="1:6" ht="42.75" customHeight="1">
      <c r="A18" s="20">
        <v>20165</v>
      </c>
      <c r="B18" s="53" t="s">
        <v>17</v>
      </c>
      <c r="C18" s="82">
        <v>37726863.3</v>
      </c>
      <c r="D18" s="21">
        <v>20170</v>
      </c>
      <c r="E18" s="52" t="s">
        <v>25</v>
      </c>
      <c r="F18" s="22">
        <v>80258786.12</v>
      </c>
    </row>
    <row r="19" spans="1:6" ht="15" customHeight="1" thickBot="1">
      <c r="A19" s="23"/>
      <c r="B19" s="56" t="s">
        <v>37</v>
      </c>
      <c r="C19" s="17">
        <v>55284241.03</v>
      </c>
      <c r="D19" s="25">
        <v>10940</v>
      </c>
      <c r="E19" s="56" t="s">
        <v>3</v>
      </c>
      <c r="F19" s="26">
        <v>3772000</v>
      </c>
    </row>
    <row r="20" spans="1:6" ht="15" customHeight="1">
      <c r="A20" s="23"/>
      <c r="B20" s="27"/>
      <c r="C20" s="28">
        <f>SUM(C18:C19)</f>
        <v>93011104.33</v>
      </c>
      <c r="D20" s="25"/>
      <c r="E20" s="29" t="s">
        <v>16</v>
      </c>
      <c r="F20" s="30">
        <f>SUM(F18:F19)</f>
        <v>84030786.12</v>
      </c>
    </row>
    <row r="21" spans="1:6" ht="22.5" customHeight="1">
      <c r="A21" s="31"/>
      <c r="B21" s="32"/>
      <c r="C21" s="4"/>
      <c r="D21" s="33"/>
      <c r="E21" s="34" t="s">
        <v>26</v>
      </c>
      <c r="F21" s="84">
        <f>C20-F20</f>
        <v>8980318.209999993</v>
      </c>
    </row>
    <row r="22" spans="5:6" ht="18" customHeight="1">
      <c r="E22" s="35"/>
      <c r="F22" s="36"/>
    </row>
    <row r="23" spans="1:6" ht="30.75" customHeight="1">
      <c r="A23" s="9">
        <v>20175</v>
      </c>
      <c r="B23" s="10" t="s">
        <v>28</v>
      </c>
      <c r="C23" s="37">
        <v>0</v>
      </c>
      <c r="D23" s="9">
        <v>20120</v>
      </c>
      <c r="E23" s="47" t="s">
        <v>29</v>
      </c>
      <c r="F23" s="11">
        <v>17213080.11</v>
      </c>
    </row>
    <row r="24" spans="1:6" ht="16.5" customHeight="1" thickBot="1">
      <c r="A24" s="9">
        <v>20175</v>
      </c>
      <c r="B24" s="10" t="s">
        <v>31</v>
      </c>
      <c r="C24" s="39">
        <v>29911788</v>
      </c>
      <c r="D24" s="9">
        <v>20130</v>
      </c>
      <c r="E24" s="47" t="s">
        <v>30</v>
      </c>
      <c r="F24" s="44">
        <v>7344730.05</v>
      </c>
    </row>
    <row r="25" spans="5:6" ht="15" customHeight="1" thickBot="1">
      <c r="E25" s="57" t="s">
        <v>36</v>
      </c>
      <c r="F25" s="58">
        <f>SUM(F23:F24)</f>
        <v>24557810.16</v>
      </c>
    </row>
    <row r="26" spans="5:6" ht="15" customHeight="1">
      <c r="E26" s="40" t="s">
        <v>26</v>
      </c>
      <c r="F26" s="13">
        <f>C23-F25</f>
        <v>-24557810.16</v>
      </c>
    </row>
    <row r="27" ht="15" customHeight="1">
      <c r="E27" s="40"/>
    </row>
    <row r="28" ht="15" customHeight="1"/>
    <row r="29" spans="1:6" ht="29.25" customHeight="1">
      <c r="A29" s="20">
        <v>20180</v>
      </c>
      <c r="B29" s="60" t="s">
        <v>2</v>
      </c>
      <c r="C29" s="74">
        <v>24575471</v>
      </c>
      <c r="D29" s="21">
        <v>20185</v>
      </c>
      <c r="E29" s="61" t="s">
        <v>13</v>
      </c>
      <c r="F29" s="83">
        <v>37831541.85</v>
      </c>
    </row>
    <row r="30" spans="1:6" ht="18" customHeight="1" thickBot="1">
      <c r="A30" s="23">
        <v>20180</v>
      </c>
      <c r="B30" s="41" t="s">
        <v>24</v>
      </c>
      <c r="C30" s="42">
        <v>27140972.81</v>
      </c>
      <c r="D30" s="25">
        <v>10940</v>
      </c>
      <c r="E30" s="56" t="s">
        <v>3</v>
      </c>
      <c r="F30" s="62">
        <v>2457000</v>
      </c>
    </row>
    <row r="31" spans="1:6" ht="18" customHeight="1">
      <c r="A31" s="23"/>
      <c r="B31" s="55" t="s">
        <v>16</v>
      </c>
      <c r="C31" s="5">
        <f>SUM(C29:C30)</f>
        <v>51716443.81</v>
      </c>
      <c r="D31" s="25"/>
      <c r="E31" s="7" t="s">
        <v>4</v>
      </c>
      <c r="F31" s="30">
        <f>SUM(F29:F30)</f>
        <v>40288541.85</v>
      </c>
    </row>
    <row r="32" spans="1:6" ht="15.75">
      <c r="A32" s="23"/>
      <c r="B32" s="27"/>
      <c r="C32" s="5"/>
      <c r="D32" s="25"/>
      <c r="E32" s="7" t="s">
        <v>7</v>
      </c>
      <c r="F32" s="63">
        <f>C31-F31</f>
        <v>11427901.96</v>
      </c>
    </row>
    <row r="33" spans="1:6" ht="15.75">
      <c r="A33" s="64"/>
      <c r="B33" s="65"/>
      <c r="C33" s="66"/>
      <c r="D33" s="67"/>
      <c r="E33" s="68"/>
      <c r="F33" s="69"/>
    </row>
    <row r="34" spans="5:6" ht="14.25" customHeight="1">
      <c r="E34" s="43"/>
      <c r="F34" s="13"/>
    </row>
    <row r="35" spans="5:6" ht="15.75">
      <c r="E35" s="45"/>
      <c r="F35" s="44"/>
    </row>
    <row r="36" spans="1:6" ht="30.75" customHeight="1">
      <c r="A36" s="20">
        <v>20185</v>
      </c>
      <c r="B36" s="60" t="s">
        <v>8</v>
      </c>
      <c r="C36" s="74">
        <v>59653322.83</v>
      </c>
      <c r="D36" s="21">
        <v>20190</v>
      </c>
      <c r="E36" s="70" t="s">
        <v>9</v>
      </c>
      <c r="F36" s="83">
        <v>50519742.68</v>
      </c>
    </row>
    <row r="37" spans="1:6" ht="23.25" customHeight="1">
      <c r="A37" s="23">
        <v>20185</v>
      </c>
      <c r="B37" s="41" t="s">
        <v>33</v>
      </c>
      <c r="C37" s="5">
        <v>116328782.01</v>
      </c>
      <c r="D37" s="25"/>
      <c r="E37" s="24"/>
      <c r="F37" s="30"/>
    </row>
    <row r="38" spans="1:6" ht="19.5" customHeight="1">
      <c r="A38" s="23"/>
      <c r="B38" s="46" t="s">
        <v>34</v>
      </c>
      <c r="C38" s="5">
        <v>35793117.8</v>
      </c>
      <c r="D38" s="25"/>
      <c r="E38" s="7" t="s">
        <v>7</v>
      </c>
      <c r="F38" s="63">
        <f>C39-F36</f>
        <v>89669244.36000001</v>
      </c>
    </row>
    <row r="39" spans="1:6" ht="18" customHeight="1">
      <c r="A39" s="31"/>
      <c r="B39" s="71" t="s">
        <v>16</v>
      </c>
      <c r="C39" s="17">
        <f>C36+C37-C38</f>
        <v>140188987.04000002</v>
      </c>
      <c r="D39" s="33"/>
      <c r="E39" s="72"/>
      <c r="F39" s="73"/>
    </row>
    <row r="40" ht="13.5" customHeight="1"/>
    <row r="41" spans="2:6" ht="25.5" customHeight="1">
      <c r="B41" s="59" t="s">
        <v>12</v>
      </c>
      <c r="C41" s="39">
        <f>C6+C12+C18+C29+C36</f>
        <v>140408160.2</v>
      </c>
      <c r="E41" s="47" t="s">
        <v>35</v>
      </c>
      <c r="F41" s="39">
        <f>F6+F12+F15+F21+F32+F38</f>
        <v>109221370.09</v>
      </c>
    </row>
    <row r="42" spans="5:6" ht="13.5" customHeight="1">
      <c r="E42" s="12"/>
      <c r="F42" s="44"/>
    </row>
    <row r="43" spans="1:6" s="51" customFormat="1" ht="25.5">
      <c r="A43" s="48"/>
      <c r="B43" s="10"/>
      <c r="C43" s="49"/>
      <c r="D43" s="48"/>
      <c r="E43" s="47" t="s">
        <v>14</v>
      </c>
      <c r="F43" s="50">
        <v>140217463.97</v>
      </c>
    </row>
    <row r="44" spans="1:6" s="51" customFormat="1" ht="12.75">
      <c r="A44" s="48"/>
      <c r="B44" s="10"/>
      <c r="C44" s="49"/>
      <c r="D44" s="48"/>
      <c r="E44" s="10"/>
      <c r="F44" s="49"/>
    </row>
    <row r="45" spans="1:6" s="51" customFormat="1" ht="12.75">
      <c r="A45" s="48"/>
      <c r="B45" s="10"/>
      <c r="C45" s="49"/>
      <c r="D45" s="48"/>
      <c r="E45" s="47" t="s">
        <v>15</v>
      </c>
      <c r="F45" s="50">
        <f>F43-F41</f>
        <v>30996093.879999995</v>
      </c>
    </row>
  </sheetData>
  <mergeCells count="2">
    <mergeCell ref="A1:B1"/>
    <mergeCell ref="D1:E1"/>
  </mergeCells>
  <printOptions gridLines="1"/>
  <pageMargins left="0.42" right="0.17" top="0.67" bottom="0.85" header="0.29" footer="0.2"/>
  <pageSetup horizontalDpi="1200" verticalDpi="1200" orientation="landscape" paperSize="9" r:id="rId1"/>
  <headerFooter alignWithMargins="0">
    <oddHeader>&amp;L&amp;"Tahoma,Grassetto"Regolamento di contabilirtà A.I.PO  - art. 8, comma 1&amp;C&amp;"Tahoma,Grassetto"Allegato A 2
&amp;R&amp;"Tahoma,Grassetto"&amp;11Elenco dei Fondi vincolati</oddHeader>
    <oddFooter>&amp;L&amp;"Tahoma,Grassetto"Bilancio- &amp;F&amp;C&amp;D&amp;R&amp;P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montalipaola</cp:lastModifiedBy>
  <cp:lastPrinted>2005-03-22T10:45:35Z</cp:lastPrinted>
  <dcterms:created xsi:type="dcterms:W3CDTF">2004-02-26T17:01:01Z</dcterms:created>
  <dcterms:modified xsi:type="dcterms:W3CDTF">2005-03-22T10:46:49Z</dcterms:modified>
  <cp:category/>
  <cp:version/>
  <cp:contentType/>
  <cp:contentStatus/>
</cp:coreProperties>
</file>